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<sst xmlns="http://schemas.openxmlformats.org/spreadsheetml/2006/main" count="91" uniqueCount="91">
  <si>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</si>
  <si>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</si>
  <si>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</si>
  <si>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</si>
  <si>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</si>
  <si>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</si>
  <si>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</si>
  <si>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</si>
  <si>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</si>
  <si>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</si>
  <si>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</si>
  <si>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</si>
  <si>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</si>
  <si>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</si>
  <si>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</si>
  <si>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</si>
  <si>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</si>
  <si>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</si>
  <si>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</si>
  <si>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</si>
  <si>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</si>
  <si>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</si>
  <si>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</si>
  <si>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</si>
  <si>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</si>
  <si>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</si>
  <si>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</si>
  <si>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</si>
  <si>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</si>
  <si>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</si>
  <si>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</si>
  <si>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</si>
  <si>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</si>
  <si>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</si>
  <si>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</si>
  <si>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</si>
  <si>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</si>
  <si>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</si>
  <si>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</si>
  <si>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</si>
  <si>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</si>
  <si>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</si>
  <si>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</si>
  <si>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</si>
  <si>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</si>
  <si>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</si>
  <si>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</si>
  <si>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</si>
  <si>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</si>
  <si>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</si>
  <si>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</si>
  <si>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</si>
  <si>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</si>
  <si>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</si>
  <si>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</si>
  <si>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</si>
  <si>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</si>
  <si>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</si>
  <si>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</si>
  <si>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</si>
  <si>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</si>
  <si>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</si>
  <si>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</si>
  <si>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</si>
  <si>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</si>
  <si>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</si>
  <si>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</si>
  <si>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</si>
  <si>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</si>
  <si>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</si>
  <si>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1 16 11130 01 0000 140</t>
  </si>
  <si>
    <t xml:space="preserve">из них —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 </t>
  </si>
  <si>
    <t xml:space="preserve">1 17 15 030 05 0000 150</t>
  </si>
  <si>
    <t xml:space="preserve">Инициативные платежи, зачисляемые в бюджеты муниципальных районов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</si>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</sst>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52" colorId="64" zoomScale="90" zoomScaleNormal="90" zoomScalePageLayoutView="100" workbookViewId="0">
      <selection pane="topLeft" activeCell="A55" activeCellId="0" sqref="A55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3" t="s">
        <v>3</v>
      </c>
      <c r="D4" s="3"/>
    </row>
    <row r="5" customFormat="false" ht="17.35" hidden="false" customHeight="false" outlineLevel="0" collapsed="false">
      <c r="C5" s="4" t="s">
        <v>4</v>
      </c>
      <c r="D5" s="4"/>
    </row>
    <row r="6" customFormat="false" ht="17.35" hidden="false" customHeight="false" outlineLevel="0" collapsed="false">
      <c r="C6" s="5"/>
      <c r="D6" s="5"/>
    </row>
    <row r="7" customFormat="false" ht="17.35" hidden="false" customHeight="false" outlineLevel="0" collapsed="false">
      <c r="C7" s="5"/>
      <c r="D7" s="5"/>
    </row>
    <row r="8" customFormat="false" ht="18.75" hidden="false" customHeight="true" outlineLevel="0" collapsed="false">
      <c r="A8" s="6" t="s">
        <v>5</v>
      </c>
      <c r="B8" s="6"/>
      <c r="C8" s="6"/>
      <c r="D8" s="6"/>
    </row>
    <row r="9" customFormat="false" ht="18.75" hidden="false" customHeight="true" outlineLevel="0" collapsed="false">
      <c r="A9" s="6" t="s">
        <v>6</v>
      </c>
      <c r="B9" s="6"/>
      <c r="C9" s="6"/>
      <c r="D9" s="6"/>
    </row>
    <row r="10" customFormat="false" ht="28.15" hidden="false" customHeight="true" outlineLevel="0" collapsed="false">
      <c r="D10" s="7" t="s">
        <v>7</v>
      </c>
    </row>
    <row r="11" customFormat="false" ht="31.5" hidden="false" customHeight="true" outlineLevel="0" collapsed="false">
      <c r="A11" s="8" t="s">
        <v>8</v>
      </c>
      <c r="B11" s="8" t="s">
        <v>9</v>
      </c>
      <c r="C11" s="8"/>
      <c r="D11" s="9" t="s">
        <v>10</v>
      </c>
    </row>
    <row r="12" customFormat="false" ht="29.85" hidden="false" customHeight="true" outlineLevel="0" collapsed="false">
      <c r="A12" s="10" t="s">
        <v>11</v>
      </c>
      <c r="B12" s="11" t="s">
        <v>12</v>
      </c>
      <c r="C12" s="11"/>
      <c r="D12" s="12" t="n">
        <f aca="false">(SUM(D13:D42))+D44</f>
        <v>1793351</v>
      </c>
    </row>
    <row r="13" customFormat="false" ht="58.85" hidden="false" customHeight="true" outlineLevel="0" collapsed="false">
      <c r="A13" s="13" t="s">
        <v>13</v>
      </c>
      <c r="B13" s="14" t="s">
        <v>14</v>
      </c>
      <c r="C13" s="14"/>
      <c r="D13" s="15" t="n">
        <f aca="false">45000-30000</f>
        <v>15000</v>
      </c>
    </row>
    <row r="14" customFormat="false" ht="22.35" hidden="false" customHeight="true" outlineLevel="0" collapsed="false">
      <c r="A14" s="13" t="s">
        <v>15</v>
      </c>
      <c r="B14" s="14" t="s">
        <v>16</v>
      </c>
      <c r="C14" s="14"/>
      <c r="D14" s="15" t="n">
        <f aca="false">929414+10000+15000</f>
        <v>954414</v>
      </c>
    </row>
    <row r="15" customFormat="false" ht="13.5" hidden="false" customHeight="true" outlineLevel="0" collapsed="false">
      <c r="A15" s="16" t="s">
        <v>17</v>
      </c>
      <c r="B15" s="17" t="s">
        <v>18</v>
      </c>
      <c r="C15" s="17"/>
      <c r="D15" s="15" t="n">
        <v>3931</v>
      </c>
    </row>
    <row r="16" customFormat="false" ht="15" hidden="false" customHeight="false" outlineLevel="0" collapsed="false">
      <c r="A16" s="18" t="s">
        <v>19</v>
      </c>
      <c r="B16" s="17"/>
      <c r="C16" s="17"/>
      <c r="D16" s="15"/>
    </row>
    <row r="17" customFormat="false" ht="15" hidden="false" customHeight="false" outlineLevel="0" collapsed="false">
      <c r="A17" s="18" t="s">
        <v>20</v>
      </c>
      <c r="B17" s="17"/>
      <c r="C17" s="17"/>
      <c r="D17" s="15"/>
    </row>
    <row r="18" customFormat="false" ht="35.25" hidden="false" customHeight="true" outlineLevel="0" collapsed="false">
      <c r="A18" s="19" t="s">
        <v>21</v>
      </c>
      <c r="B18" s="17"/>
      <c r="C18" s="17"/>
      <c r="D18" s="15"/>
    </row>
    <row r="19" customFormat="false" ht="29.25" hidden="false" customHeight="true" outlineLevel="0" collapsed="false">
      <c r="A19" s="13" t="s">
        <v>22</v>
      </c>
      <c r="B19" s="14" t="s">
        <v>23</v>
      </c>
      <c r="C19" s="14"/>
      <c r="D19" s="15" t="n">
        <f aca="false">423386.8+10400</f>
        <v>433786.8</v>
      </c>
    </row>
    <row r="20" customFormat="false" ht="30" hidden="false" customHeight="true" outlineLevel="0" collapsed="false">
      <c r="A20" s="13" t="s">
        <v>24</v>
      </c>
      <c r="B20" s="14" t="s">
        <v>25</v>
      </c>
      <c r="C20" s="14"/>
      <c r="D20" s="15"/>
    </row>
    <row r="21" customFormat="false" ht="19.9" hidden="false" customHeight="true" outlineLevel="0" collapsed="false">
      <c r="A21" s="13" t="s">
        <v>26</v>
      </c>
      <c r="B21" s="14" t="s">
        <v>27</v>
      </c>
      <c r="C21" s="14"/>
      <c r="D21" s="15" t="n">
        <v>3350.2</v>
      </c>
    </row>
    <row r="22" customFormat="false" ht="44.25" hidden="false" customHeight="true" outlineLevel="0" collapsed="false">
      <c r="A22" s="13" t="s">
        <v>28</v>
      </c>
      <c r="B22" s="14" t="s">
        <v>29</v>
      </c>
      <c r="C22" s="14"/>
      <c r="D22" s="15" t="n">
        <v>41500</v>
      </c>
    </row>
    <row r="23" customFormat="false" ht="20.7" hidden="false" customHeight="true" outlineLevel="0" collapsed="false">
      <c r="A23" s="20" t="s">
        <v>30</v>
      </c>
      <c r="B23" s="21" t="s">
        <v>31</v>
      </c>
      <c r="C23" s="21"/>
      <c r="D23" s="15" t="n">
        <f aca="false">23630+10000</f>
        <v>33630</v>
      </c>
    </row>
    <row r="24" customFormat="false" ht="20.7" hidden="false" customHeight="true" outlineLevel="0" collapsed="false">
      <c r="A24" s="20" t="s">
        <v>32</v>
      </c>
      <c r="B24" s="21" t="s">
        <v>33</v>
      </c>
      <c r="C24" s="21"/>
      <c r="D24" s="15" t="n">
        <f aca="false">17571.6+15000+5831.9</f>
        <v>38403.5</v>
      </c>
    </row>
    <row r="25" customFormat="false" ht="38.25" hidden="false" customHeight="true" outlineLevel="0" collapsed="false">
      <c r="A25" s="20" t="s">
        <v>34</v>
      </c>
      <c r="B25" s="14" t="s">
        <v>35</v>
      </c>
      <c r="C25" s="14"/>
      <c r="D25" s="15" t="n">
        <f aca="false">1.3+3.4</f>
        <v>4.7</v>
      </c>
    </row>
    <row r="26" customFormat="false" ht="93" hidden="false" customHeight="true" outlineLevel="0" collapsed="false">
      <c r="A26" s="20" t="s">
        <v>36</v>
      </c>
      <c r="B26" s="14" t="s">
        <v>37</v>
      </c>
      <c r="C26" s="14"/>
      <c r="D26" s="15" t="n">
        <f aca="false">59390+3962</f>
        <v>63352</v>
      </c>
    </row>
    <row r="27" customFormat="false" ht="77.25" hidden="false" customHeight="true" outlineLevel="0" collapsed="false">
      <c r="A27" s="20" t="s">
        <v>38</v>
      </c>
      <c r="B27" s="14" t="s">
        <v>39</v>
      </c>
      <c r="C27" s="14"/>
      <c r="D27" s="15" t="n">
        <v>23160</v>
      </c>
    </row>
    <row r="28" customFormat="false" ht="78.75" hidden="false" customHeight="true" outlineLevel="0" collapsed="false">
      <c r="A28" s="20" t="s">
        <v>40</v>
      </c>
      <c r="B28" s="14" t="s">
        <v>41</v>
      </c>
      <c r="C28" s="14"/>
      <c r="D28" s="15" t="n">
        <v>92</v>
      </c>
    </row>
    <row r="29" customFormat="false" ht="40.6" hidden="false" customHeight="true" outlineLevel="0" collapsed="false">
      <c r="A29" s="20" t="s">
        <v>42</v>
      </c>
      <c r="B29" s="14" t="s">
        <v>43</v>
      </c>
      <c r="C29" s="14"/>
      <c r="D29" s="15" t="n">
        <f aca="false">132+3530+161.5</f>
        <v>3823.5</v>
      </c>
    </row>
    <row r="30" customFormat="false" ht="155.85" hidden="false" customHeight="true" outlineLevel="0" collapsed="false">
      <c r="A30" s="20" t="s">
        <v>44</v>
      </c>
      <c r="B30" s="14" t="s">
        <v>45</v>
      </c>
      <c r="C30" s="14"/>
      <c r="D30" s="15"/>
    </row>
    <row r="31" customFormat="false" ht="120.2" hidden="false" customHeight="true" outlineLevel="0" collapsed="false">
      <c r="A31" s="20" t="s">
        <v>46</v>
      </c>
      <c r="B31" s="14" t="s">
        <v>47</v>
      </c>
      <c r="C31" s="14"/>
      <c r="D31" s="15" t="n">
        <v>65</v>
      </c>
    </row>
    <row r="32" customFormat="false" ht="95.35" hidden="false" customHeight="true" outlineLevel="0" collapsed="false">
      <c r="A32" s="20" t="s">
        <v>48</v>
      </c>
      <c r="B32" s="14" t="s">
        <v>49</v>
      </c>
      <c r="C32" s="14"/>
      <c r="D32" s="15" t="n">
        <f aca="false">585+200</f>
        <v>785</v>
      </c>
    </row>
    <row r="33" customFormat="false" ht="24.85" hidden="false" customHeight="true" outlineLevel="0" collapsed="false">
      <c r="A33" s="22" t="s">
        <v>50</v>
      </c>
      <c r="B33" s="14" t="s">
        <v>51</v>
      </c>
      <c r="C33" s="14"/>
      <c r="D33" s="15" t="n">
        <f aca="false">2010+2000</f>
        <v>4010</v>
      </c>
    </row>
    <row r="34" customFormat="false" ht="43.5" hidden="false" customHeight="true" outlineLevel="0" collapsed="false">
      <c r="A34" s="20" t="s">
        <v>52</v>
      </c>
      <c r="B34" s="14" t="s">
        <v>53</v>
      </c>
      <c r="C34" s="14"/>
      <c r="D34" s="15" t="n">
        <f aca="false">1550</f>
        <v>1550</v>
      </c>
    </row>
    <row r="35" customFormat="false" ht="29.25" hidden="false" customHeight="true" outlineLevel="0" collapsed="false">
      <c r="A35" s="20" t="s">
        <v>54</v>
      </c>
      <c r="B35" s="14" t="s">
        <v>55</v>
      </c>
      <c r="C35" s="14"/>
      <c r="D35" s="15" t="n">
        <v>2000</v>
      </c>
    </row>
    <row r="36" customFormat="false" ht="106.95" hidden="false" customHeight="true" outlineLevel="0" collapsed="false">
      <c r="A36" s="13" t="s">
        <v>56</v>
      </c>
      <c r="B36" s="14" t="s">
        <v>57</v>
      </c>
      <c r="C36" s="14"/>
      <c r="D36" s="15" t="n">
        <f aca="false">73+993+3810</f>
        <v>4876</v>
      </c>
    </row>
    <row r="37" customFormat="false" ht="66.75" hidden="false" customHeight="true" outlineLevel="0" collapsed="false">
      <c r="A37" s="22" t="s">
        <v>58</v>
      </c>
      <c r="B37" s="14" t="s">
        <v>59</v>
      </c>
      <c r="C37" s="14"/>
      <c r="D37" s="15" t="n">
        <f aca="false">15000+55000+7924.9+24665</f>
        <v>102589.9</v>
      </c>
    </row>
    <row r="38" customFormat="false" ht="66.75" hidden="false" customHeight="true" outlineLevel="0" collapsed="false">
      <c r="A38" s="22" t="s">
        <v>60</v>
      </c>
      <c r="B38" s="14" t="s">
        <v>61</v>
      </c>
      <c r="C38" s="14"/>
      <c r="D38" s="15" t="n">
        <v>1185</v>
      </c>
    </row>
    <row r="39" customFormat="false" ht="58.85" hidden="false" customHeight="true" outlineLevel="0" collapsed="false">
      <c r="A39" s="13" t="s">
        <v>62</v>
      </c>
      <c r="B39" s="14" t="s">
        <v>63</v>
      </c>
      <c r="C39" s="14"/>
      <c r="D39" s="15" t="n">
        <f aca="false">3500+6683.4+80</f>
        <v>10263.4</v>
      </c>
    </row>
    <row r="40" customFormat="false" ht="104.45" hidden="false" customHeight="true" outlineLevel="0" collapsed="false">
      <c r="A40" s="13" t="s">
        <v>64</v>
      </c>
      <c r="B40" s="14" t="s">
        <v>65</v>
      </c>
      <c r="C40" s="14"/>
      <c r="D40" s="15" t="n">
        <f aca="false">800+800+1220.7+515</f>
        <v>3335.7</v>
      </c>
    </row>
    <row r="41" customFormat="false" ht="92.85" hidden="false" customHeight="true" outlineLevel="0" collapsed="false">
      <c r="A41" s="13" t="s">
        <v>66</v>
      </c>
      <c r="B41" s="14" t="s">
        <v>67</v>
      </c>
      <c r="C41" s="14"/>
      <c r="D41" s="15" t="n">
        <f aca="false">300-255</f>
        <v>45</v>
      </c>
    </row>
    <row r="42" customFormat="false" ht="20.7" hidden="false" customHeight="true" outlineLevel="0" collapsed="false">
      <c r="A42" s="13" t="s">
        <v>68</v>
      </c>
      <c r="B42" s="14" t="s">
        <v>69</v>
      </c>
      <c r="C42" s="14"/>
      <c r="D42" s="15" t="n">
        <f aca="false">4005.9+44172.4</f>
        <v>48178.3</v>
      </c>
    </row>
    <row r="43" customFormat="false" ht="90.25" hidden="false" customHeight="true" outlineLevel="0" collapsed="false">
      <c r="A43" s="23" t="s">
        <v>70</v>
      </c>
      <c r="B43" s="24" t="s">
        <v>71</v>
      </c>
      <c r="C43" s="24"/>
      <c r="D43" s="15" t="n">
        <v>44172.4</v>
      </c>
    </row>
    <row r="44" customFormat="false" ht="38.95" hidden="false" customHeight="true" outlineLevel="0" collapsed="false">
      <c r="A44" s="23" t="s">
        <v>72</v>
      </c>
      <c r="B44" s="25" t="s">
        <v>73</v>
      </c>
      <c r="C44" s="25"/>
      <c r="D44" s="15" t="n">
        <v>20</v>
      </c>
    </row>
    <row r="45" customFormat="false" ht="26.25" hidden="false" customHeight="true" outlineLevel="0" collapsed="false">
      <c r="A45" s="10" t="s">
        <v>74</v>
      </c>
      <c r="B45" s="11" t="s">
        <v>75</v>
      </c>
      <c r="C45" s="11"/>
      <c r="D45" s="12" t="n">
        <f aca="false">D46+D51-D52</f>
        <v>3134945.2</v>
      </c>
    </row>
    <row r="46" customFormat="false" ht="26.25" hidden="false" customHeight="true" outlineLevel="0" collapsed="false">
      <c r="A46" s="13" t="s">
        <v>76</v>
      </c>
      <c r="B46" s="14" t="s">
        <v>77</v>
      </c>
      <c r="C46" s="14"/>
      <c r="D46" s="15" t="n">
        <f aca="false">D47+D48+D49+D50</f>
        <v>3129723.2</v>
      </c>
    </row>
    <row r="47" customFormat="false" ht="26.25" hidden="false" customHeight="true" outlineLevel="0" collapsed="false">
      <c r="A47" s="13" t="s">
        <v>78</v>
      </c>
      <c r="B47" s="14" t="s">
        <v>79</v>
      </c>
      <c r="C47" s="14"/>
      <c r="D47" s="26" t="n">
        <v>181119</v>
      </c>
    </row>
    <row r="48" customFormat="false" ht="26.25" hidden="false" customHeight="true" outlineLevel="0" collapsed="false">
      <c r="A48" s="13" t="s">
        <v>80</v>
      </c>
      <c r="B48" s="14" t="s">
        <v>81</v>
      </c>
      <c r="C48" s="14"/>
      <c r="D48" s="15" t="n">
        <v>543403.9</v>
      </c>
    </row>
    <row r="49" customFormat="false" ht="26.25" hidden="false" customHeight="true" outlineLevel="0" collapsed="false">
      <c r="A49" s="13" t="s">
        <v>82</v>
      </c>
      <c r="B49" s="14" t="s">
        <v>83</v>
      </c>
      <c r="C49" s="14"/>
      <c r="D49" s="15" t="n">
        <v>2360398.7</v>
      </c>
    </row>
    <row r="50" customFormat="false" ht="28.15" hidden="false" customHeight="true" outlineLevel="0" collapsed="false">
      <c r="A50" s="13" t="s">
        <v>84</v>
      </c>
      <c r="B50" s="14" t="s">
        <v>85</v>
      </c>
      <c r="C50" s="14"/>
      <c r="D50" s="15" t="n">
        <f aca="false">30914.2+13887.4</f>
        <v>44801.6</v>
      </c>
    </row>
    <row r="51" customFormat="false" ht="92.85" hidden="false" customHeight="true" outlineLevel="0" collapsed="false">
      <c r="A51" s="13" t="s">
        <v>86</v>
      </c>
      <c r="B51" s="27" t="s">
        <v>87</v>
      </c>
      <c r="C51" s="27"/>
      <c r="D51" s="15" t="n">
        <f aca="false">22511.1+600</f>
        <v>23111.1</v>
      </c>
    </row>
    <row r="52" customFormat="false" ht="53.85" hidden="false" customHeight="true" outlineLevel="0" collapsed="false">
      <c r="A52" s="13" t="s">
        <v>88</v>
      </c>
      <c r="B52" s="14" t="s">
        <v>89</v>
      </c>
      <c r="C52" s="14"/>
      <c r="D52" s="15" t="n">
        <v>17889.1</v>
      </c>
    </row>
    <row r="53" customFormat="false" ht="24" hidden="false" customHeight="true" outlineLevel="0" collapsed="false">
      <c r="A53" s="13"/>
      <c r="B53" s="11" t="s">
        <v>90</v>
      </c>
      <c r="C53" s="11"/>
      <c r="D53" s="12" t="n">
        <f aca="false">D45+D12</f>
        <v>4928296.2</v>
      </c>
    </row>
    <row r="54" customFormat="false" ht="17.35" hidden="false" customHeight="false" outlineLevel="0" collapsed="false">
      <c r="D54" s="28"/>
    </row>
    <row r="55" customFormat="false" ht="17.35" hidden="false" customHeight="false" outlineLevel="0" collapsed="false">
      <c r="A55" s="29"/>
      <c r="B55" s="29"/>
      <c r="C55" s="29"/>
      <c r="D55" s="30"/>
      <c r="E55" s="2"/>
    </row>
    <row r="58" customFormat="false" ht="15.75" hidden="false" customHeight="false" outlineLevel="0" collapsed="false">
      <c r="E58" s="31"/>
    </row>
    <row r="65" customFormat="false" ht="15.75" hidden="false" customHeight="false" outlineLevel="0" collapsed="false">
      <c r="E65" s="31"/>
    </row>
    <row r="67" s="31" customFormat="true" ht="15.75" hidden="false" customHeight="false" outlineLevel="0" collapsed="false">
      <c r="A67" s="1"/>
      <c r="B67" s="1"/>
      <c r="C67" s="1"/>
      <c r="D67" s="1"/>
      <c r="E67" s="1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8">
    <mergeCell ref="C1:D1"/>
    <mergeCell ref="C2:D2"/>
    <mergeCell ref="C3:D3"/>
    <mergeCell ref="C4:D4"/>
    <mergeCell ref="C5:D5"/>
    <mergeCell ref="A8:D8"/>
    <mergeCell ref="A9:D9"/>
    <mergeCell ref="B11:C11"/>
    <mergeCell ref="B12:C12"/>
    <mergeCell ref="B13:C13"/>
    <mergeCell ref="B14:C14"/>
    <mergeCell ref="B15:C18"/>
    <mergeCell ref="D15:D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881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2025-10-17T14:07:36Z</dcterms:modified>
  <cp:revision>240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